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7" tabRatio="607" activeTab="0"/>
  </bookViews>
  <sheets>
    <sheet name="RETAINED" sheetId="1" r:id="rId1"/>
  </sheets>
  <definedNames>
    <definedName name="_xlnm.Print_Area" localSheetId="0">'RETAINED'!$A$2:$L$17</definedName>
  </definedNames>
  <calcPr fullCalcOnLoad="1"/>
</workbook>
</file>

<file path=xl/sharedStrings.xml><?xml version="1.0" encoding="utf-8"?>
<sst xmlns="http://schemas.openxmlformats.org/spreadsheetml/2006/main" count="28" uniqueCount="22">
  <si>
    <t>FIREFIGHTER</t>
  </si>
  <si>
    <t>Trainee</t>
  </si>
  <si>
    <t>Development</t>
  </si>
  <si>
    <t>Competent</t>
  </si>
  <si>
    <t>WATCH MANAGER B</t>
  </si>
  <si>
    <t>CREW MANAGER</t>
  </si>
  <si>
    <t>WATCH MANAGER A</t>
  </si>
  <si>
    <t>50-59 (18)</t>
  </si>
  <si>
    <t>60-69 (19)</t>
  </si>
  <si>
    <t>70-79 (20)</t>
  </si>
  <si>
    <t>80-89 (21)</t>
  </si>
  <si>
    <t>90-99 (22)</t>
  </si>
  <si>
    <t>100-109 (23)</t>
  </si>
  <si>
    <t>110-120 (24)</t>
  </si>
  <si>
    <t>Rank</t>
  </si>
  <si>
    <t>Internal code</t>
  </si>
  <si>
    <t>Status</t>
  </si>
  <si>
    <t>ON CALL PAY</t>
  </si>
  <si>
    <t>Pay per Hour</t>
  </si>
  <si>
    <t>Disturbance Fee 
Per Call Out</t>
  </si>
  <si>
    <t>ANNUAL ON CALL FEE PER WEEKLY HOURS OF COVER</t>
  </si>
  <si>
    <t>5% WEF 1st July 2023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</si>
</sst>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  <numFmt numFmtId="166" formatCode="&quot;£&quot;#,##0.0"/>
    <numFmt numFmtId="167" formatCode="&quot;£&quot;#,##0.000"/>
    <numFmt numFmtId="168" formatCode="00000"/>
    <numFmt numFmtId="169" formatCode="#,##0.000"/>
  </numFmts>
  <fonts count="42">
    <font>
      <sz val="10"/>
      <name val="Bookman Old Style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Bookman Old Style"/>
      <family val="1"/>
    </font>
    <font>
      <u val="single"/>
      <sz val="10"/>
      <color indexed="36"/>
      <name val="Bookman Old Style"/>
      <family val="1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 quotePrefix="1">
      <alignment horizontal="center"/>
    </xf>
    <xf numFmtId="165" fontId="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165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 quotePrefix="1">
      <alignment horizontal="center"/>
    </xf>
    <xf numFmtId="0" fontId="7" fillId="33" borderId="10" xfId="0" applyFont="1" applyFill="1" applyBorder="1" applyAlignment="1">
      <alignment/>
    </xf>
    <xf numFmtId="1" fontId="6" fillId="33" borderId="10" xfId="0" applyNumberFormat="1" applyFont="1" applyFill="1" applyBorder="1" applyAlignment="1" quotePrefix="1">
      <alignment horizontal="center"/>
    </xf>
    <xf numFmtId="165" fontId="7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/>
    </xf>
    <xf numFmtId="0" fontId="2" fillId="4" borderId="10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1" fillId="4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 wrapText="1"/>
    </xf>
    <xf numFmtId="164" fontId="6" fillId="33" borderId="10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4" borderId="10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/>
    </xf>
    <xf numFmtId="1" fontId="6" fillId="33" borderId="11" xfId="0" applyNumberFormat="1" applyFont="1" applyFill="1" applyBorder="1" applyAlignment="1" quotePrefix="1">
      <alignment horizontal="center"/>
    </xf>
    <xf numFmtId="165" fontId="7" fillId="33" borderId="11" xfId="0" applyNumberFormat="1" applyFont="1" applyFill="1" applyBorder="1" applyAlignment="1">
      <alignment horizontal="center"/>
    </xf>
    <xf numFmtId="164" fontId="7" fillId="33" borderId="11" xfId="0" applyNumberFormat="1" applyFont="1" applyFill="1" applyBorder="1" applyAlignment="1">
      <alignment horizontal="center"/>
    </xf>
    <xf numFmtId="164" fontId="6" fillId="33" borderId="11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/>
    </xf>
    <xf numFmtId="3" fontId="5" fillId="34" borderId="14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tabSelected="1" zoomScale="91" zoomScaleNormal="91" zoomScalePageLayoutView="0" workbookViewId="0" topLeftCell="A1">
      <selection activeCell="D18" sqref="D18"/>
    </sheetView>
  </sheetViews>
  <sheetFormatPr defaultColWidth="9.00390625" defaultRowHeight="15"/>
  <cols>
    <col min="1" max="1" width="21.00390625" style="1" customWidth="1"/>
    <col min="2" max="2" width="8.375" style="8" customWidth="1"/>
    <col min="3" max="3" width="12.75390625" style="1" bestFit="1" customWidth="1"/>
    <col min="4" max="4" width="9.875" style="4" customWidth="1"/>
    <col min="5" max="5" width="10.50390625" style="6" bestFit="1" customWidth="1"/>
    <col min="6" max="10" width="10.75390625" style="6" bestFit="1" customWidth="1"/>
    <col min="11" max="11" width="9.75390625" style="6" bestFit="1" customWidth="1"/>
    <col min="12" max="12" width="10.375" style="6" bestFit="1" customWidth="1"/>
    <col min="13" max="16384" width="9.00390625" style="1" customWidth="1"/>
  </cols>
  <sheetData>
    <row r="2" spans="1:12" ht="24" customHeight="1" thickBot="1">
      <c r="A2" s="44" t="s">
        <v>17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8.75" customHeight="1">
      <c r="A3" s="45" t="s">
        <v>21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24.75" customHeight="1">
      <c r="A4" s="28"/>
      <c r="B4" s="29"/>
      <c r="C4" s="43" t="s">
        <v>20</v>
      </c>
      <c r="D4" s="43"/>
      <c r="E4" s="43"/>
      <c r="F4" s="43"/>
      <c r="G4" s="43"/>
      <c r="H4" s="43"/>
      <c r="I4" s="43"/>
      <c r="J4" s="43"/>
      <c r="K4" s="36"/>
      <c r="L4" s="48" t="s">
        <v>19</v>
      </c>
    </row>
    <row r="5" spans="1:12" s="35" customFormat="1" ht="31.5" customHeight="1">
      <c r="A5" s="34" t="s">
        <v>14</v>
      </c>
      <c r="B5" s="30" t="s">
        <v>15</v>
      </c>
      <c r="C5" s="30" t="s">
        <v>16</v>
      </c>
      <c r="D5" s="31" t="s">
        <v>13</v>
      </c>
      <c r="E5" s="31" t="s">
        <v>12</v>
      </c>
      <c r="F5" s="31" t="s">
        <v>11</v>
      </c>
      <c r="G5" s="31" t="s">
        <v>10</v>
      </c>
      <c r="H5" s="31" t="s">
        <v>9</v>
      </c>
      <c r="I5" s="31" t="s">
        <v>8</v>
      </c>
      <c r="J5" s="31" t="s">
        <v>7</v>
      </c>
      <c r="K5" s="42" t="s">
        <v>18</v>
      </c>
      <c r="L5" s="48"/>
    </row>
    <row r="6" spans="1:14" s="18" customFormat="1" ht="15" customHeight="1">
      <c r="A6" s="13" t="s">
        <v>0</v>
      </c>
      <c r="B6" s="14">
        <v>224</v>
      </c>
      <c r="C6" s="13" t="s">
        <v>1</v>
      </c>
      <c r="D6" s="15">
        <v>2718</v>
      </c>
      <c r="E6" s="16">
        <f>D6/24*23</f>
        <v>2604.75</v>
      </c>
      <c r="F6" s="17">
        <f>D6/24*22</f>
        <v>2491.5</v>
      </c>
      <c r="G6" s="17">
        <f>D6/24*21</f>
        <v>2378.25</v>
      </c>
      <c r="H6" s="17">
        <f>D6/24*20</f>
        <v>2265</v>
      </c>
      <c r="I6" s="17">
        <f>D6/24*19</f>
        <v>2151.75</v>
      </c>
      <c r="J6" s="17">
        <f>D6/24*18</f>
        <v>2038.5</v>
      </c>
      <c r="K6" s="32">
        <v>12.41</v>
      </c>
      <c r="L6" s="32">
        <v>5.83</v>
      </c>
      <c r="M6" s="19"/>
      <c r="N6" s="19">
        <f>L6*105%</f>
        <v>6.1215</v>
      </c>
    </row>
    <row r="7" spans="1:12" s="18" customFormat="1" ht="15" customHeight="1">
      <c r="A7" s="20"/>
      <c r="B7" s="21">
        <v>324</v>
      </c>
      <c r="C7" s="13" t="s">
        <v>2</v>
      </c>
      <c r="D7" s="15">
        <v>2831</v>
      </c>
      <c r="E7" s="16">
        <f>D7/24*23</f>
        <v>2713.0416666666665</v>
      </c>
      <c r="F7" s="17">
        <f>D7/24*22</f>
        <v>2595.083333333333</v>
      </c>
      <c r="G7" s="17">
        <f>D7/24*21</f>
        <v>2477.125</v>
      </c>
      <c r="H7" s="17">
        <f>D7/24*20</f>
        <v>2359.1666666666665</v>
      </c>
      <c r="I7" s="17">
        <f>D7/24*19</f>
        <v>2241.208333333333</v>
      </c>
      <c r="J7" s="17">
        <f>D7/24*18</f>
        <v>2123.25</v>
      </c>
      <c r="K7" s="16">
        <v>12.93</v>
      </c>
      <c r="L7" s="32">
        <v>5.83</v>
      </c>
    </row>
    <row r="8" spans="1:12" s="18" customFormat="1" ht="15" customHeight="1">
      <c r="A8" s="20"/>
      <c r="B8" s="22">
        <v>424</v>
      </c>
      <c r="C8" s="13" t="s">
        <v>3</v>
      </c>
      <c r="D8" s="15">
        <v>3623</v>
      </c>
      <c r="E8" s="16">
        <f>D8/24*23</f>
        <v>3472.041666666667</v>
      </c>
      <c r="F8" s="17">
        <f>D8/24*22</f>
        <v>3321.0833333333335</v>
      </c>
      <c r="G8" s="17">
        <f>D8/24*21</f>
        <v>3170.125</v>
      </c>
      <c r="H8" s="17">
        <f>D8/24*20</f>
        <v>3019.166666666667</v>
      </c>
      <c r="I8" s="17">
        <f>D8/24*19</f>
        <v>2868.2083333333335</v>
      </c>
      <c r="J8" s="17">
        <f>D8/24*18</f>
        <v>2717.25</v>
      </c>
      <c r="K8" s="16">
        <v>16.54</v>
      </c>
      <c r="L8" s="32">
        <v>5.83</v>
      </c>
    </row>
    <row r="9" spans="1:12" s="18" customFormat="1" ht="5.25" customHeight="1">
      <c r="A9" s="37"/>
      <c r="B9" s="38"/>
      <c r="C9" s="37"/>
      <c r="D9" s="39"/>
      <c r="E9" s="40"/>
      <c r="F9" s="40"/>
      <c r="G9" s="40"/>
      <c r="H9" s="40"/>
      <c r="I9" s="40"/>
      <c r="J9" s="40"/>
      <c r="K9" s="41"/>
      <c r="L9" s="41"/>
    </row>
    <row r="10" spans="1:12" s="18" customFormat="1" ht="15" customHeight="1">
      <c r="A10" s="13" t="s">
        <v>5</v>
      </c>
      <c r="B10" s="21">
        <v>524</v>
      </c>
      <c r="C10" s="13" t="s">
        <v>2</v>
      </c>
      <c r="D10" s="15">
        <v>3850</v>
      </c>
      <c r="E10" s="16">
        <f>D10/24*23</f>
        <v>3689.583333333333</v>
      </c>
      <c r="F10" s="17">
        <f>D10/24*22</f>
        <v>3529.1666666666665</v>
      </c>
      <c r="G10" s="17">
        <f>D10/24*21</f>
        <v>3368.75</v>
      </c>
      <c r="H10" s="17">
        <f>D10/24*20</f>
        <v>3208.333333333333</v>
      </c>
      <c r="I10" s="17">
        <f>D10/24*19</f>
        <v>3047.9166666666665</v>
      </c>
      <c r="J10" s="17">
        <f>D10/24*18</f>
        <v>2887.5</v>
      </c>
      <c r="K10" s="16">
        <v>17.58</v>
      </c>
      <c r="L10" s="32">
        <v>5.83</v>
      </c>
    </row>
    <row r="11" spans="1:12" s="18" customFormat="1" ht="15" customHeight="1">
      <c r="A11" s="20"/>
      <c r="B11" s="27">
        <v>624</v>
      </c>
      <c r="C11" s="13" t="s">
        <v>3</v>
      </c>
      <c r="D11" s="15">
        <v>4016</v>
      </c>
      <c r="E11" s="16">
        <f>D11/24*23</f>
        <v>3848.666666666667</v>
      </c>
      <c r="F11" s="17">
        <f>D11/24*22</f>
        <v>3681.3333333333335</v>
      </c>
      <c r="G11" s="17">
        <f>D11/24*21</f>
        <v>3514</v>
      </c>
      <c r="H11" s="17">
        <f>D11/24*20</f>
        <v>3346.666666666667</v>
      </c>
      <c r="I11" s="17">
        <f>D11/24*19</f>
        <v>3179.3333333333335</v>
      </c>
      <c r="J11" s="17">
        <f>D11/24*18</f>
        <v>3012</v>
      </c>
      <c r="K11" s="16">
        <v>18.34</v>
      </c>
      <c r="L11" s="32">
        <v>5.83</v>
      </c>
    </row>
    <row r="12" spans="1:12" s="18" customFormat="1" ht="5.25" customHeight="1" hidden="1">
      <c r="A12" s="23"/>
      <c r="B12" s="24"/>
      <c r="C12" s="23"/>
      <c r="D12" s="25"/>
      <c r="E12" s="26"/>
      <c r="F12" s="26"/>
      <c r="G12" s="26"/>
      <c r="H12" s="26"/>
      <c r="I12" s="26"/>
      <c r="J12" s="26"/>
      <c r="K12" s="33"/>
      <c r="L12" s="33">
        <v>3.39</v>
      </c>
    </row>
    <row r="13" spans="1:12" s="18" customFormat="1" ht="15" customHeight="1" hidden="1">
      <c r="A13" s="13" t="s">
        <v>6</v>
      </c>
      <c r="B13" s="27">
        <v>724</v>
      </c>
      <c r="C13" s="13" t="s">
        <v>2</v>
      </c>
      <c r="D13" s="15">
        <v>3652</v>
      </c>
      <c r="E13" s="16">
        <f>SUM(D13/24*23)</f>
        <v>3499.833333333333</v>
      </c>
      <c r="F13" s="17">
        <f>SUM(D13/24*22)</f>
        <v>3347.6666666666665</v>
      </c>
      <c r="G13" s="17">
        <f>SUM(D13/24*21)</f>
        <v>3195.5</v>
      </c>
      <c r="H13" s="17">
        <f>SUM(D13)/24*20</f>
        <v>3043.333333333333</v>
      </c>
      <c r="I13" s="17">
        <f>SUM(D13/24*19)</f>
        <v>2891.1666666666665</v>
      </c>
      <c r="J13" s="17">
        <f>SUM(D13/24*18)</f>
        <v>2739</v>
      </c>
      <c r="K13" s="16">
        <v>16.68</v>
      </c>
      <c r="L13" s="32">
        <v>5.19</v>
      </c>
    </row>
    <row r="14" spans="1:12" s="18" customFormat="1" ht="15" customHeight="1" hidden="1">
      <c r="A14" s="20"/>
      <c r="B14" s="27">
        <v>824</v>
      </c>
      <c r="C14" s="13" t="s">
        <v>3</v>
      </c>
      <c r="D14" s="15">
        <v>3754</v>
      </c>
      <c r="E14" s="16">
        <f>SUM(D14/24*23)</f>
        <v>3597.583333333333</v>
      </c>
      <c r="F14" s="17">
        <f>SUM(D14/24*22)</f>
        <v>3441.1666666666665</v>
      </c>
      <c r="G14" s="17">
        <f>SUM(D14/24*21)</f>
        <v>3284.75</v>
      </c>
      <c r="H14" s="17">
        <f>SUM(D14)/24*20</f>
        <v>3128.333333333333</v>
      </c>
      <c r="I14" s="17">
        <f>SUM(D14/24*19)</f>
        <v>2971.9166666666665</v>
      </c>
      <c r="J14" s="17">
        <f>SUM(D14/24*18)</f>
        <v>2815.5</v>
      </c>
      <c r="K14" s="16">
        <v>17.14</v>
      </c>
      <c r="L14" s="32">
        <v>5.19</v>
      </c>
    </row>
    <row r="15" spans="1:12" s="18" customFormat="1" ht="5.25" customHeight="1">
      <c r="A15" s="23"/>
      <c r="B15" s="24"/>
      <c r="C15" s="23"/>
      <c r="D15" s="25"/>
      <c r="E15" s="26"/>
      <c r="F15" s="26"/>
      <c r="G15" s="26"/>
      <c r="H15" s="26"/>
      <c r="I15" s="26"/>
      <c r="J15" s="26"/>
      <c r="K15" s="33"/>
      <c r="L15" s="33"/>
    </row>
    <row r="16" spans="1:12" s="18" customFormat="1" ht="15" customHeight="1">
      <c r="A16" s="13" t="s">
        <v>4</v>
      </c>
      <c r="B16" s="21">
        <v>724</v>
      </c>
      <c r="C16" s="13" t="s">
        <v>2</v>
      </c>
      <c r="D16" s="15">
        <v>4103</v>
      </c>
      <c r="E16" s="16">
        <f>D16/24*23</f>
        <v>3932.041666666667</v>
      </c>
      <c r="F16" s="17">
        <f>D16/24*22</f>
        <v>3761.0833333333335</v>
      </c>
      <c r="G16" s="17">
        <f>D16/24*21</f>
        <v>3590.125</v>
      </c>
      <c r="H16" s="17">
        <f>D16/24*20</f>
        <v>3419.166666666667</v>
      </c>
      <c r="I16" s="17">
        <f>D16/24*19</f>
        <v>3248.2083333333335</v>
      </c>
      <c r="J16" s="17">
        <f>D16/24*18</f>
        <v>3077.25</v>
      </c>
      <c r="K16" s="16">
        <v>18.74</v>
      </c>
      <c r="L16" s="32">
        <v>5.83</v>
      </c>
    </row>
    <row r="17" spans="1:12" s="18" customFormat="1" ht="15" customHeight="1">
      <c r="A17" s="20"/>
      <c r="B17" s="27">
        <v>924</v>
      </c>
      <c r="C17" s="13" t="s">
        <v>3</v>
      </c>
      <c r="D17" s="15">
        <v>4491</v>
      </c>
      <c r="E17" s="16">
        <f>D17/24*23</f>
        <v>4303.875</v>
      </c>
      <c r="F17" s="17">
        <f>D17/24*22</f>
        <v>4116.75</v>
      </c>
      <c r="G17" s="17">
        <f>D17/24*21</f>
        <v>3929.625</v>
      </c>
      <c r="H17" s="17">
        <f>D17/24*20</f>
        <v>3742.5</v>
      </c>
      <c r="I17" s="17">
        <f>D17/24*19</f>
        <v>3555.375</v>
      </c>
      <c r="J17" s="17">
        <f>D17/24*18</f>
        <v>3368.25</v>
      </c>
      <c r="K17" s="16">
        <v>20.51</v>
      </c>
      <c r="L17" s="32">
        <v>5.83</v>
      </c>
    </row>
    <row r="18" spans="1:12" ht="5.25" customHeight="1">
      <c r="A18" s="9"/>
      <c r="B18" s="10"/>
      <c r="C18" s="9"/>
      <c r="D18" s="11"/>
      <c r="E18" s="12"/>
      <c r="F18" s="12"/>
      <c r="G18" s="12"/>
      <c r="H18" s="12"/>
      <c r="I18" s="12"/>
      <c r="J18" s="12"/>
      <c r="K18" s="12"/>
      <c r="L18" s="12"/>
    </row>
    <row r="19" spans="2:12" s="2" customFormat="1" ht="11.25">
      <c r="B19" s="7"/>
      <c r="D19" s="3"/>
      <c r="E19" s="5"/>
      <c r="F19" s="5"/>
      <c r="G19" s="5"/>
      <c r="H19" s="5"/>
      <c r="I19" s="5"/>
      <c r="J19" s="5"/>
      <c r="K19" s="5"/>
      <c r="L19" s="5"/>
    </row>
    <row r="20" spans="2:12" s="2" customFormat="1" ht="11.25">
      <c r="B20" s="7"/>
      <c r="D20" s="3"/>
      <c r="E20" s="5"/>
      <c r="F20" s="5"/>
      <c r="G20" s="5"/>
      <c r="H20" s="5"/>
      <c r="I20" s="5"/>
      <c r="J20" s="5"/>
      <c r="K20" s="5"/>
      <c r="L20" s="5"/>
    </row>
  </sheetData>
  <sheetProtection/>
  <mergeCells count="4">
    <mergeCell ref="C4:J4"/>
    <mergeCell ref="A2:L2"/>
    <mergeCell ref="A3:L3"/>
    <mergeCell ref="L4:L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&amp;L&amp;Z&amp;F&amp;R&amp;D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Cheshire Fire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Jill Swift</cp:lastModifiedBy>
  <cp:lastPrinted>2021-07-14T12:27:54Z</cp:lastPrinted>
  <dcterms:created xsi:type="dcterms:W3CDTF">2004-08-26T07:05:43Z</dcterms:created>
  <dcterms:modified xsi:type="dcterms:W3CDTF">2023-03-07T09:31:30Z</dcterms:modified>
  <cp:category/>
  <cp:version/>
  <cp:contentType/>
  <cp:contentStatus/>
</cp:coreProperties>
</file>